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1\"/>
    </mc:Choice>
  </mc:AlternateContent>
  <xr:revisionPtr revIDLastSave="0" documentId="13_ncr:1_{FEF1FC80-577E-40C4-8E87-9F01E2AAE6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 JUNI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Q35" i="1"/>
  <c r="P35" i="1"/>
  <c r="O35" i="1"/>
  <c r="M35" i="1"/>
  <c r="L35" i="1"/>
  <c r="K35" i="1"/>
  <c r="J35" i="1"/>
  <c r="I35" i="1"/>
  <c r="H35" i="1"/>
  <c r="G35" i="1"/>
  <c r="F35" i="1"/>
  <c r="Q23" i="1"/>
  <c r="P23" i="1"/>
  <c r="O23" i="1"/>
  <c r="M23" i="1"/>
  <c r="L23" i="1"/>
  <c r="K23" i="1"/>
  <c r="J23" i="1"/>
  <c r="I23" i="1"/>
  <c r="H23" i="1"/>
  <c r="G23" i="1"/>
  <c r="F23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L10" i="1"/>
  <c r="K10" i="1"/>
  <c r="J10" i="1"/>
  <c r="I10" i="1"/>
  <c r="H10" i="1"/>
  <c r="G10" i="1"/>
  <c r="F10" i="1"/>
  <c r="R7" i="1"/>
  <c r="R6" i="1"/>
  <c r="R5" i="1"/>
  <c r="N7" i="1"/>
  <c r="N6" i="1"/>
  <c r="N5" i="1"/>
  <c r="F8" i="1"/>
  <c r="Q8" i="1"/>
  <c r="P8" i="1"/>
  <c r="O8" i="1"/>
  <c r="M8" i="1"/>
  <c r="L8" i="1"/>
  <c r="K8" i="1"/>
  <c r="J8" i="1"/>
  <c r="I8" i="1"/>
  <c r="H8" i="1"/>
  <c r="G8" i="1"/>
  <c r="L36" i="1" l="1"/>
  <c r="Q36" i="1"/>
  <c r="M36" i="1"/>
  <c r="O24" i="1"/>
  <c r="O36" i="1" s="1"/>
  <c r="G24" i="1"/>
  <c r="G36" i="1" s="1"/>
  <c r="K24" i="1"/>
  <c r="K36" i="1" s="1"/>
  <c r="H24" i="1"/>
  <c r="H36" i="1" s="1"/>
  <c r="L24" i="1"/>
  <c r="Q24" i="1"/>
  <c r="I24" i="1"/>
  <c r="I36" i="1" s="1"/>
  <c r="M24" i="1"/>
  <c r="F24" i="1"/>
  <c r="F36" i="1" s="1"/>
  <c r="J24" i="1"/>
  <c r="J36" i="1" s="1"/>
  <c r="P24" i="1"/>
  <c r="P36" i="1" s="1"/>
  <c r="R8" i="1"/>
</calcChain>
</file>

<file path=xl/sharedStrings.xml><?xml version="1.0" encoding="utf-8"?>
<sst xmlns="http://schemas.openxmlformats.org/spreadsheetml/2006/main" count="184" uniqueCount="85">
  <si>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</si>
  <si>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</si>
  <si>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</si>
  <si>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</si>
  <si>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</si>
  <si>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</si>
  <si>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</si>
  <si>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</si>
  <si>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</si>
  <si>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</si>
  <si>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</si>
  <si>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</si>
  <si>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</si>
  <si>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</si>
  <si>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</si>
  <si>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</si>
  <si>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</si>
  <si>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</si>
  <si>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</si>
  <si>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</si>
  <si>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</si>
  <si>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</si>
  <si>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</si>
  <si>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</si>
  <si>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</si>
  <si>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</si>
  <si>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</si>
  <si>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</si>
  <si>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</si>
  <si>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</si>
  <si>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</si>
  <si>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</si>
  <si>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</si>
  <si>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</si>
  <si>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</si>
  <si>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</si>
  <si>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</si>
  <si>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</si>
  <si>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</si>
  <si>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</si>
  <si>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</si>
  <si>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</si>
  <si>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</si>
  <si>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</si>
  <si>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</si>
  <si>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</si>
  <si>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</si>
  <si>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</si>
  <si>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</si>
  <si>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</si>
  <si>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</si>
  <si>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</si>
  <si>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</si>
  <si>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</si>
  <si>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</si>
  <si>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</si>
  <si>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</si>
  <si>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</si>
  <si>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</si>
  <si>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</si>
  <si>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</si>
  <si>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</si>
  <si>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</si>
  <si>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</si>
  <si>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</si>
  <si>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</si>
  <si>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</si>
  <si>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</si>
  <si>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</si>
  <si>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</si>
  <si>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</si>
  <si>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</si>
  <si>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</si>
  <si>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</si>
  <si>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</si>
  <si>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</si>
  <si>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</si>
  <si>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</si>
  <si>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</si>
  <si>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</si>
  <si>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</si>
  <si>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</si>
  <si>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</si>
  <si>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Entidad: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</si>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</sst>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wrapText="1" readingOrder="1"/>
    </xf>
    <xf numFmtId="43" fontId="3" fillId="4" borderId="1" xfId="1" applyFont="1" applyFill="1" applyBorder="1" applyAlignment="1">
      <alignment horizontal="right" vertical="center" wrapText="1" readingOrder="1"/>
    </xf>
    <xf numFmtId="10" fontId="3" fillId="4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8.28515625" style="5" customWidth="1"/>
    <col min="15" max="17" width="18.85546875" style="5" customWidth="1"/>
    <col min="18" max="18" width="8.28515625" style="5" customWidth="1"/>
    <col min="19" max="16384" width="11.42578125" style="5"/>
  </cols>
  <sheetData>
    <row r="1" spans="1:18" x14ac:dyDescent="0.2">
      <c r="A1" s="21" t="s">
        <v>0</v>
      </c>
      <c r="B1" s="22">
        <v>2021</v>
      </c>
      <c r="C1" s="21"/>
      <c r="D1" s="21"/>
      <c r="E1" s="21"/>
      <c r="F1" s="23" t="s">
        <v>1</v>
      </c>
      <c r="G1" s="23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21" t="s">
        <v>83</v>
      </c>
      <c r="B2" s="24" t="s">
        <v>19</v>
      </c>
      <c r="C2" s="21"/>
      <c r="D2" s="21"/>
      <c r="E2" s="21"/>
      <c r="F2" s="23" t="s">
        <v>1</v>
      </c>
      <c r="G2" s="23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21" t="s">
        <v>2</v>
      </c>
      <c r="B3" s="22" t="s">
        <v>84</v>
      </c>
      <c r="C3" s="21"/>
      <c r="D3" s="21"/>
      <c r="E3" s="21"/>
      <c r="F3" s="23" t="s">
        <v>1</v>
      </c>
      <c r="G3" s="23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74</v>
      </c>
      <c r="O4" s="7" t="s">
        <v>16</v>
      </c>
      <c r="P4" s="7" t="s">
        <v>17</v>
      </c>
      <c r="Q4" s="7" t="s">
        <v>18</v>
      </c>
      <c r="R4" s="7" t="s">
        <v>74</v>
      </c>
    </row>
    <row r="5" spans="1:18" x14ac:dyDescent="0.2">
      <c r="A5" s="1" t="s">
        <v>20</v>
      </c>
      <c r="B5" s="2" t="s">
        <v>21</v>
      </c>
      <c r="C5" s="2" t="s">
        <v>22</v>
      </c>
      <c r="D5" s="2" t="s">
        <v>23</v>
      </c>
      <c r="E5" s="3" t="s">
        <v>24</v>
      </c>
      <c r="F5" s="6">
        <v>343714000000</v>
      </c>
      <c r="G5" s="6">
        <v>0</v>
      </c>
      <c r="H5" s="6">
        <v>0</v>
      </c>
      <c r="I5" s="6">
        <v>343714000000</v>
      </c>
      <c r="J5" s="6">
        <v>0</v>
      </c>
      <c r="K5" s="6">
        <v>343714000000</v>
      </c>
      <c r="L5" s="6">
        <v>0</v>
      </c>
      <c r="M5" s="6">
        <v>154759422282</v>
      </c>
      <c r="N5" s="14">
        <f t="shared" ref="N5:N36" si="0">M5/I5</f>
        <v>0.45025638257970291</v>
      </c>
      <c r="O5" s="6">
        <v>154759422282</v>
      </c>
      <c r="P5" s="6">
        <v>154700343685</v>
      </c>
      <c r="Q5" s="6">
        <v>154700343685</v>
      </c>
      <c r="R5" s="14">
        <f>Q5/I5</f>
        <v>0.45008449956940944</v>
      </c>
    </row>
    <row r="6" spans="1:18" ht="22.5" x14ac:dyDescent="0.2">
      <c r="A6" s="1" t="s">
        <v>25</v>
      </c>
      <c r="B6" s="2" t="s">
        <v>21</v>
      </c>
      <c r="C6" s="2" t="s">
        <v>22</v>
      </c>
      <c r="D6" s="2" t="s">
        <v>23</v>
      </c>
      <c r="E6" s="3" t="s">
        <v>26</v>
      </c>
      <c r="F6" s="6">
        <v>149229000000</v>
      </c>
      <c r="G6" s="6">
        <v>0</v>
      </c>
      <c r="H6" s="6">
        <v>0</v>
      </c>
      <c r="I6" s="6">
        <v>149229000000</v>
      </c>
      <c r="J6" s="6">
        <v>0</v>
      </c>
      <c r="K6" s="6">
        <v>149229000000</v>
      </c>
      <c r="L6" s="6">
        <v>0</v>
      </c>
      <c r="M6" s="6">
        <v>66953530308</v>
      </c>
      <c r="N6" s="14">
        <f t="shared" si="0"/>
        <v>0.44866299652212371</v>
      </c>
      <c r="O6" s="6">
        <v>66953530308</v>
      </c>
      <c r="P6" s="6">
        <v>66953530308</v>
      </c>
      <c r="Q6" s="6">
        <v>65100846808</v>
      </c>
      <c r="R6" s="14">
        <f t="shared" ref="R6:R7" si="1">Q6/I6</f>
        <v>0.43624795990055554</v>
      </c>
    </row>
    <row r="7" spans="1:18" ht="33.75" x14ac:dyDescent="0.2">
      <c r="A7" s="1" t="s">
        <v>27</v>
      </c>
      <c r="B7" s="2" t="s">
        <v>21</v>
      </c>
      <c r="C7" s="2" t="s">
        <v>22</v>
      </c>
      <c r="D7" s="2" t="s">
        <v>23</v>
      </c>
      <c r="E7" s="3" t="s">
        <v>28</v>
      </c>
      <c r="F7" s="6">
        <v>172425000000</v>
      </c>
      <c r="G7" s="6">
        <v>0</v>
      </c>
      <c r="H7" s="6">
        <v>0</v>
      </c>
      <c r="I7" s="6">
        <v>172425000000</v>
      </c>
      <c r="J7" s="6">
        <v>0</v>
      </c>
      <c r="K7" s="6">
        <v>172371284100</v>
      </c>
      <c r="L7" s="6">
        <v>53715900</v>
      </c>
      <c r="M7" s="6">
        <v>86810161261</v>
      </c>
      <c r="N7" s="14">
        <f t="shared" si="0"/>
        <v>0.50346621001014935</v>
      </c>
      <c r="O7" s="6">
        <v>86810161261</v>
      </c>
      <c r="P7" s="6">
        <v>86741155851</v>
      </c>
      <c r="Q7" s="6">
        <v>86741155851</v>
      </c>
      <c r="R7" s="14">
        <f t="shared" si="1"/>
        <v>0.503066004645498</v>
      </c>
    </row>
    <row r="8" spans="1:18" x14ac:dyDescent="0.2">
      <c r="A8" s="8"/>
      <c r="B8" s="9"/>
      <c r="C8" s="9"/>
      <c r="D8" s="9"/>
      <c r="E8" s="10" t="s">
        <v>75</v>
      </c>
      <c r="F8" s="11">
        <f>SUM(F5:F7)</f>
        <v>665368000000</v>
      </c>
      <c r="G8" s="12">
        <f t="shared" ref="G8:J8" si="2">SUM(G5:G7)</f>
        <v>0</v>
      </c>
      <c r="H8" s="12">
        <f t="shared" si="2"/>
        <v>0</v>
      </c>
      <c r="I8" s="11">
        <f>SUM(I5:I7)</f>
        <v>665368000000</v>
      </c>
      <c r="J8" s="12">
        <f t="shared" si="2"/>
        <v>0</v>
      </c>
      <c r="K8" s="11">
        <f>SUM(K5:K7)</f>
        <v>665314284100</v>
      </c>
      <c r="L8" s="11">
        <f>SUM(L5:L7)</f>
        <v>53715900</v>
      </c>
      <c r="M8" s="11">
        <f>SUM(M5:M7)</f>
        <v>308523113851</v>
      </c>
      <c r="N8" s="13">
        <f t="shared" si="0"/>
        <v>0.46368793487363386</v>
      </c>
      <c r="O8" s="11">
        <f>SUM(O5:O7)</f>
        <v>308523113851</v>
      </c>
      <c r="P8" s="11">
        <f>SUM(P5:P7)</f>
        <v>308395029844</v>
      </c>
      <c r="Q8" s="11">
        <f>SUM(Q5:Q7)</f>
        <v>306542346344</v>
      </c>
      <c r="R8" s="13">
        <f t="shared" ref="R8:R36" si="3">Q8/I8</f>
        <v>0.46071098451383297</v>
      </c>
    </row>
    <row r="9" spans="1:18" ht="22.5" x14ac:dyDescent="0.2">
      <c r="A9" s="1" t="s">
        <v>29</v>
      </c>
      <c r="B9" s="2" t="s">
        <v>21</v>
      </c>
      <c r="C9" s="2" t="s">
        <v>22</v>
      </c>
      <c r="D9" s="2" t="s">
        <v>23</v>
      </c>
      <c r="E9" s="3" t="s">
        <v>30</v>
      </c>
      <c r="F9" s="6">
        <v>32878000000</v>
      </c>
      <c r="G9" s="6">
        <v>0</v>
      </c>
      <c r="H9" s="6">
        <v>0</v>
      </c>
      <c r="I9" s="6">
        <v>32878000000</v>
      </c>
      <c r="J9" s="6">
        <v>0</v>
      </c>
      <c r="K9" s="6">
        <v>26144462645.669998</v>
      </c>
      <c r="L9" s="6">
        <v>6733537354.3299999</v>
      </c>
      <c r="M9" s="6">
        <v>19335604742.200001</v>
      </c>
      <c r="N9" s="6">
        <f t="shared" si="0"/>
        <v>0.58810161026218144</v>
      </c>
      <c r="O9" s="6">
        <v>10028713887.879999</v>
      </c>
      <c r="P9" s="6">
        <v>9940004341.8500004</v>
      </c>
      <c r="Q9" s="6">
        <v>9740528564.1299992</v>
      </c>
      <c r="R9" s="6">
        <f t="shared" si="3"/>
        <v>0.29626280686568524</v>
      </c>
    </row>
    <row r="10" spans="1:18" ht="22.5" x14ac:dyDescent="0.2">
      <c r="A10" s="8"/>
      <c r="B10" s="9"/>
      <c r="C10" s="9"/>
      <c r="D10" s="9"/>
      <c r="E10" s="10" t="s">
        <v>76</v>
      </c>
      <c r="F10" s="11">
        <f>SUM(F9)</f>
        <v>32878000000</v>
      </c>
      <c r="G10" s="12">
        <f t="shared" ref="G10:M10" si="4">SUM(G9)</f>
        <v>0</v>
      </c>
      <c r="H10" s="12">
        <f t="shared" si="4"/>
        <v>0</v>
      </c>
      <c r="I10" s="11">
        <f t="shared" si="4"/>
        <v>32878000000</v>
      </c>
      <c r="J10" s="12">
        <f t="shared" si="4"/>
        <v>0</v>
      </c>
      <c r="K10" s="11">
        <f t="shared" si="4"/>
        <v>26144462645.669998</v>
      </c>
      <c r="L10" s="11">
        <f t="shared" si="4"/>
        <v>6733537354.3299999</v>
      </c>
      <c r="M10" s="11">
        <f t="shared" si="4"/>
        <v>19335604742.200001</v>
      </c>
      <c r="N10" s="13">
        <f t="shared" si="0"/>
        <v>0.58810161026218144</v>
      </c>
      <c r="O10" s="11">
        <f t="shared" ref="O10:Q10" si="5">SUM(O9)</f>
        <v>10028713887.879999</v>
      </c>
      <c r="P10" s="11">
        <f t="shared" si="5"/>
        <v>9940004341.8500004</v>
      </c>
      <c r="Q10" s="11">
        <f t="shared" si="5"/>
        <v>9740528564.1299992</v>
      </c>
      <c r="R10" s="13">
        <f t="shared" si="3"/>
        <v>0.29626280686568524</v>
      </c>
    </row>
    <row r="11" spans="1:18" ht="33.75" x14ac:dyDescent="0.2">
      <c r="A11" s="1" t="s">
        <v>31</v>
      </c>
      <c r="B11" s="2" t="s">
        <v>21</v>
      </c>
      <c r="C11" s="2" t="s">
        <v>22</v>
      </c>
      <c r="D11" s="2" t="s">
        <v>23</v>
      </c>
      <c r="E11" s="3" t="s">
        <v>32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294000000</v>
      </c>
      <c r="L11" s="6">
        <v>0</v>
      </c>
      <c r="M11" s="6">
        <v>294000000</v>
      </c>
      <c r="N11" s="6">
        <f t="shared" si="0"/>
        <v>1</v>
      </c>
      <c r="O11" s="6">
        <v>0</v>
      </c>
      <c r="P11" s="6">
        <v>0</v>
      </c>
      <c r="Q11" s="6">
        <v>0</v>
      </c>
      <c r="R11" s="6">
        <f t="shared" si="3"/>
        <v>0</v>
      </c>
    </row>
    <row r="12" spans="1:18" ht="33.75" x14ac:dyDescent="0.2">
      <c r="A12" s="1" t="s">
        <v>33</v>
      </c>
      <c r="B12" s="2" t="s">
        <v>21</v>
      </c>
      <c r="C12" s="2" t="s">
        <v>22</v>
      </c>
      <c r="D12" s="2" t="s">
        <v>23</v>
      </c>
      <c r="E12" s="3" t="s">
        <v>34</v>
      </c>
      <c r="F12" s="6">
        <v>66654000000</v>
      </c>
      <c r="G12" s="6">
        <v>0</v>
      </c>
      <c r="H12" s="6">
        <v>0</v>
      </c>
      <c r="I12" s="6">
        <v>66654000000</v>
      </c>
      <c r="J12" s="6">
        <v>66654000000</v>
      </c>
      <c r="K12" s="6">
        <v>0</v>
      </c>
      <c r="L12" s="6">
        <v>0</v>
      </c>
      <c r="M12" s="6">
        <v>0</v>
      </c>
      <c r="N12" s="6">
        <f t="shared" si="0"/>
        <v>0</v>
      </c>
      <c r="O12" s="6">
        <v>0</v>
      </c>
      <c r="P12" s="6">
        <v>0</v>
      </c>
      <c r="Q12" s="6">
        <v>0</v>
      </c>
      <c r="R12" s="6">
        <f t="shared" si="3"/>
        <v>0</v>
      </c>
    </row>
    <row r="13" spans="1:18" ht="33.75" x14ac:dyDescent="0.2">
      <c r="A13" s="1" t="s">
        <v>35</v>
      </c>
      <c r="B13" s="2" t="s">
        <v>21</v>
      </c>
      <c r="C13" s="2" t="s">
        <v>22</v>
      </c>
      <c r="D13" s="2" t="s">
        <v>23</v>
      </c>
      <c r="E13" s="3" t="s">
        <v>36</v>
      </c>
      <c r="F13" s="6">
        <v>1772000000</v>
      </c>
      <c r="G13" s="6">
        <v>0</v>
      </c>
      <c r="H13" s="6">
        <v>0</v>
      </c>
      <c r="I13" s="6">
        <v>1772000000</v>
      </c>
      <c r="J13" s="6">
        <v>0</v>
      </c>
      <c r="K13" s="6">
        <v>1772000000</v>
      </c>
      <c r="L13" s="6">
        <v>0</v>
      </c>
      <c r="M13" s="6">
        <v>829438123</v>
      </c>
      <c r="N13" s="6">
        <f t="shared" si="0"/>
        <v>0.46808020485327312</v>
      </c>
      <c r="O13" s="6">
        <v>695355861</v>
      </c>
      <c r="P13" s="6">
        <v>695355861</v>
      </c>
      <c r="Q13" s="6">
        <v>695355861</v>
      </c>
      <c r="R13" s="6">
        <f t="shared" si="3"/>
        <v>0.39241301410835217</v>
      </c>
    </row>
    <row r="14" spans="1:18" x14ac:dyDescent="0.2">
      <c r="A14" s="1" t="s">
        <v>37</v>
      </c>
      <c r="B14" s="2" t="s">
        <v>21</v>
      </c>
      <c r="C14" s="2" t="s">
        <v>22</v>
      </c>
      <c r="D14" s="2" t="s">
        <v>23</v>
      </c>
      <c r="E14" s="3" t="s">
        <v>38</v>
      </c>
      <c r="F14" s="6">
        <v>15000000000</v>
      </c>
      <c r="G14" s="6">
        <v>0</v>
      </c>
      <c r="H14" s="6">
        <v>0</v>
      </c>
      <c r="I14" s="6">
        <v>15000000000</v>
      </c>
      <c r="J14" s="6">
        <v>0</v>
      </c>
      <c r="K14" s="6">
        <v>6620041997</v>
      </c>
      <c r="L14" s="6">
        <v>8379958003</v>
      </c>
      <c r="M14" s="6">
        <v>5413868906</v>
      </c>
      <c r="N14" s="6">
        <f t="shared" si="0"/>
        <v>0.36092459373333335</v>
      </c>
      <c r="O14" s="6">
        <v>5413868906</v>
      </c>
      <c r="P14" s="6">
        <v>5185849279</v>
      </c>
      <c r="Q14" s="6">
        <v>5160875797</v>
      </c>
      <c r="R14" s="6">
        <f t="shared" si="3"/>
        <v>0.34405838646666664</v>
      </c>
    </row>
    <row r="15" spans="1:18" x14ac:dyDescent="0.2">
      <c r="A15" s="1" t="s">
        <v>39</v>
      </c>
      <c r="B15" s="2" t="s">
        <v>21</v>
      </c>
      <c r="C15" s="2" t="s">
        <v>22</v>
      </c>
      <c r="D15" s="2" t="s">
        <v>23</v>
      </c>
      <c r="E15" s="3" t="s">
        <v>40</v>
      </c>
      <c r="F15" s="6">
        <v>4444000000</v>
      </c>
      <c r="G15" s="6">
        <v>0</v>
      </c>
      <c r="H15" s="6">
        <v>0</v>
      </c>
      <c r="I15" s="6">
        <v>4444000000</v>
      </c>
      <c r="J15" s="6">
        <v>0</v>
      </c>
      <c r="K15" s="6">
        <v>349889059</v>
      </c>
      <c r="L15" s="6">
        <v>4094110941</v>
      </c>
      <c r="M15" s="6">
        <v>349889059</v>
      </c>
      <c r="N15" s="6">
        <f t="shared" si="0"/>
        <v>7.873291156615661E-2</v>
      </c>
      <c r="O15" s="6">
        <v>349889059</v>
      </c>
      <c r="P15" s="6">
        <v>349889059</v>
      </c>
      <c r="Q15" s="6">
        <v>349889059</v>
      </c>
      <c r="R15" s="6">
        <f t="shared" si="3"/>
        <v>7.873291156615661E-2</v>
      </c>
    </row>
    <row r="16" spans="1:18" x14ac:dyDescent="0.2">
      <c r="A16" s="8"/>
      <c r="B16" s="9"/>
      <c r="C16" s="9"/>
      <c r="D16" s="9"/>
      <c r="E16" s="10" t="s">
        <v>77</v>
      </c>
      <c r="F16" s="11">
        <f>SUM(F11:F15)</f>
        <v>88164000000</v>
      </c>
      <c r="G16" s="12">
        <f t="shared" ref="G16:M16" si="6">SUM(G11:G15)</f>
        <v>0</v>
      </c>
      <c r="H16" s="12">
        <f t="shared" si="6"/>
        <v>0</v>
      </c>
      <c r="I16" s="11">
        <f t="shared" si="6"/>
        <v>88164000000</v>
      </c>
      <c r="J16" s="12">
        <f t="shared" si="6"/>
        <v>66654000000</v>
      </c>
      <c r="K16" s="11">
        <f t="shared" si="6"/>
        <v>9035931056</v>
      </c>
      <c r="L16" s="11">
        <f t="shared" si="6"/>
        <v>12474068944</v>
      </c>
      <c r="M16" s="11">
        <f t="shared" si="6"/>
        <v>6887196088</v>
      </c>
      <c r="N16" s="13">
        <f t="shared" si="0"/>
        <v>7.8118008348078583E-2</v>
      </c>
      <c r="O16" s="11">
        <f t="shared" ref="O16:Q16" si="7">SUM(O11:O15)</f>
        <v>6459113826</v>
      </c>
      <c r="P16" s="11">
        <f t="shared" si="7"/>
        <v>6231094199</v>
      </c>
      <c r="Q16" s="11">
        <f t="shared" si="7"/>
        <v>6206120717</v>
      </c>
      <c r="R16" s="13">
        <f t="shared" si="3"/>
        <v>7.0392912265777416E-2</v>
      </c>
    </row>
    <row r="17" spans="1:18" x14ac:dyDescent="0.2">
      <c r="A17" s="1" t="s">
        <v>41</v>
      </c>
      <c r="B17" s="2" t="s">
        <v>21</v>
      </c>
      <c r="C17" s="2" t="s">
        <v>22</v>
      </c>
      <c r="D17" s="2" t="s">
        <v>23</v>
      </c>
      <c r="E17" s="3" t="s">
        <v>42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2200000000</v>
      </c>
      <c r="L17" s="6">
        <v>2000000</v>
      </c>
      <c r="M17" s="6">
        <v>384019989</v>
      </c>
      <c r="N17" s="6">
        <f t="shared" si="0"/>
        <v>0.17439599863760219</v>
      </c>
      <c r="O17" s="6">
        <v>384019989</v>
      </c>
      <c r="P17" s="6">
        <v>384019989</v>
      </c>
      <c r="Q17" s="6">
        <v>384019989</v>
      </c>
      <c r="R17" s="6">
        <f t="shared" si="3"/>
        <v>0.17439599863760219</v>
      </c>
    </row>
    <row r="18" spans="1:18" x14ac:dyDescent="0.2">
      <c r="A18" s="8"/>
      <c r="B18" s="9"/>
      <c r="C18" s="9"/>
      <c r="D18" s="9"/>
      <c r="E18" s="10" t="s">
        <v>78</v>
      </c>
      <c r="F18" s="11">
        <f>SUM(F17)</f>
        <v>2202000000</v>
      </c>
      <c r="G18" s="12">
        <f t="shared" ref="G18:M18" si="8">SUM(G17)</f>
        <v>0</v>
      </c>
      <c r="H18" s="12">
        <f t="shared" si="8"/>
        <v>0</v>
      </c>
      <c r="I18" s="11">
        <f t="shared" si="8"/>
        <v>2202000000</v>
      </c>
      <c r="J18" s="12">
        <f t="shared" si="8"/>
        <v>0</v>
      </c>
      <c r="K18" s="11">
        <f t="shared" si="8"/>
        <v>2200000000</v>
      </c>
      <c r="L18" s="11">
        <f t="shared" si="8"/>
        <v>2000000</v>
      </c>
      <c r="M18" s="11">
        <f t="shared" si="8"/>
        <v>384019989</v>
      </c>
      <c r="N18" s="13">
        <f t="shared" si="0"/>
        <v>0.17439599863760219</v>
      </c>
      <c r="O18" s="11">
        <f t="shared" ref="O18:Q18" si="9">SUM(O17)</f>
        <v>384019989</v>
      </c>
      <c r="P18" s="11">
        <f t="shared" si="9"/>
        <v>384019989</v>
      </c>
      <c r="Q18" s="11">
        <f t="shared" si="9"/>
        <v>384019989</v>
      </c>
      <c r="R18" s="13">
        <f t="shared" si="3"/>
        <v>0.17439599863760219</v>
      </c>
    </row>
    <row r="19" spans="1:18" x14ac:dyDescent="0.2">
      <c r="A19" s="1" t="s">
        <v>43</v>
      </c>
      <c r="B19" s="2" t="s">
        <v>21</v>
      </c>
      <c r="C19" s="2" t="s">
        <v>22</v>
      </c>
      <c r="D19" s="2" t="s">
        <v>23</v>
      </c>
      <c r="E19" s="3" t="s">
        <v>44</v>
      </c>
      <c r="F19" s="6">
        <v>1000000000</v>
      </c>
      <c r="G19" s="6">
        <v>0</v>
      </c>
      <c r="H19" s="6">
        <v>0</v>
      </c>
      <c r="I19" s="6">
        <v>1000000000</v>
      </c>
      <c r="J19" s="6">
        <v>0</v>
      </c>
      <c r="K19" s="6">
        <v>976668000</v>
      </c>
      <c r="L19" s="6">
        <v>23332000</v>
      </c>
      <c r="M19" s="6">
        <v>810327857.38999999</v>
      </c>
      <c r="N19" s="6">
        <f t="shared" si="0"/>
        <v>0.81032785739000002</v>
      </c>
      <c r="O19" s="6">
        <v>809834828.38999999</v>
      </c>
      <c r="P19" s="6">
        <v>808751008.38999999</v>
      </c>
      <c r="Q19" s="6">
        <v>808751008.38999999</v>
      </c>
      <c r="R19" s="6">
        <f t="shared" si="3"/>
        <v>0.80875100839000003</v>
      </c>
    </row>
    <row r="20" spans="1:18" ht="22.5" x14ac:dyDescent="0.2">
      <c r="A20" s="1" t="s">
        <v>45</v>
      </c>
      <c r="B20" s="2" t="s">
        <v>21</v>
      </c>
      <c r="C20" s="2" t="s">
        <v>22</v>
      </c>
      <c r="D20" s="2" t="s">
        <v>23</v>
      </c>
      <c r="E20" s="3" t="s">
        <v>46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8000000</v>
      </c>
      <c r="L20" s="6">
        <v>0</v>
      </c>
      <c r="M20" s="6">
        <v>776683.9</v>
      </c>
      <c r="N20" s="6">
        <f t="shared" si="0"/>
        <v>9.7085487499999998E-2</v>
      </c>
      <c r="O20" s="6">
        <v>776683.9</v>
      </c>
      <c r="P20" s="6">
        <v>775473.9</v>
      </c>
      <c r="Q20" s="6">
        <v>775473.9</v>
      </c>
      <c r="R20" s="6">
        <f t="shared" si="3"/>
        <v>9.6934237500000006E-2</v>
      </c>
    </row>
    <row r="21" spans="1:18" ht="22.5" x14ac:dyDescent="0.2">
      <c r="A21" s="1" t="s">
        <v>47</v>
      </c>
      <c r="B21" s="2" t="s">
        <v>21</v>
      </c>
      <c r="C21" s="2" t="s">
        <v>48</v>
      </c>
      <c r="D21" s="2" t="s">
        <v>49</v>
      </c>
      <c r="E21" s="3" t="s">
        <v>50</v>
      </c>
      <c r="F21" s="6">
        <v>1119000000</v>
      </c>
      <c r="G21" s="6">
        <v>0</v>
      </c>
      <c r="H21" s="6">
        <v>0</v>
      </c>
      <c r="I21" s="6">
        <v>1119000000</v>
      </c>
      <c r="J21" s="6">
        <v>0</v>
      </c>
      <c r="K21" s="6">
        <v>0</v>
      </c>
      <c r="L21" s="6">
        <v>1119000000</v>
      </c>
      <c r="M21" s="6">
        <v>0</v>
      </c>
      <c r="N21" s="6">
        <f t="shared" si="0"/>
        <v>0</v>
      </c>
      <c r="O21" s="6">
        <v>0</v>
      </c>
      <c r="P21" s="6">
        <v>0</v>
      </c>
      <c r="Q21" s="6">
        <v>0</v>
      </c>
      <c r="R21" s="6">
        <f t="shared" si="3"/>
        <v>0</v>
      </c>
    </row>
    <row r="22" spans="1:18" ht="22.5" x14ac:dyDescent="0.2">
      <c r="A22" s="1" t="s">
        <v>51</v>
      </c>
      <c r="B22" s="2" t="s">
        <v>21</v>
      </c>
      <c r="C22" s="2" t="s">
        <v>22</v>
      </c>
      <c r="D22" s="2" t="s">
        <v>23</v>
      </c>
      <c r="E22" s="3" t="s">
        <v>52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10000000</v>
      </c>
      <c r="L22" s="6">
        <v>22000000</v>
      </c>
      <c r="M22" s="6">
        <v>5740600</v>
      </c>
      <c r="N22" s="6">
        <f t="shared" si="0"/>
        <v>0.17939374999999999</v>
      </c>
      <c r="O22" s="6">
        <v>5740600</v>
      </c>
      <c r="P22" s="6">
        <v>5740600</v>
      </c>
      <c r="Q22" s="6">
        <v>5740600</v>
      </c>
      <c r="R22" s="6">
        <f t="shared" si="3"/>
        <v>0.17939374999999999</v>
      </c>
    </row>
    <row r="23" spans="1:18" ht="22.5" x14ac:dyDescent="0.2">
      <c r="A23" s="8"/>
      <c r="B23" s="9"/>
      <c r="C23" s="9"/>
      <c r="D23" s="9"/>
      <c r="E23" s="10" t="s">
        <v>79</v>
      </c>
      <c r="F23" s="11">
        <f>SUM(F19:F22)</f>
        <v>2159000000</v>
      </c>
      <c r="G23" s="12">
        <f t="shared" ref="G23:M23" si="10">SUM(G19:G22)</f>
        <v>0</v>
      </c>
      <c r="H23" s="12">
        <f t="shared" si="10"/>
        <v>0</v>
      </c>
      <c r="I23" s="11">
        <f t="shared" si="10"/>
        <v>2159000000</v>
      </c>
      <c r="J23" s="12">
        <f t="shared" si="10"/>
        <v>0</v>
      </c>
      <c r="K23" s="11">
        <f t="shared" si="10"/>
        <v>994668000</v>
      </c>
      <c r="L23" s="11">
        <f t="shared" si="10"/>
        <v>1164332000</v>
      </c>
      <c r="M23" s="11">
        <f t="shared" si="10"/>
        <v>816845141.28999996</v>
      </c>
      <c r="N23" s="13">
        <f t="shared" si="0"/>
        <v>0.37834420624826309</v>
      </c>
      <c r="O23" s="11">
        <f t="shared" ref="O23:Q23" si="11">SUM(O19:O22)</f>
        <v>816352112.28999996</v>
      </c>
      <c r="P23" s="11">
        <f t="shared" si="11"/>
        <v>815267082.28999996</v>
      </c>
      <c r="Q23" s="11">
        <f t="shared" si="11"/>
        <v>815267082.28999996</v>
      </c>
      <c r="R23" s="13">
        <f t="shared" si="3"/>
        <v>0.37761328498842056</v>
      </c>
    </row>
    <row r="24" spans="1:18" x14ac:dyDescent="0.2">
      <c r="A24" s="15"/>
      <c r="B24" s="16"/>
      <c r="C24" s="16"/>
      <c r="D24" s="16"/>
      <c r="E24" s="17" t="s">
        <v>80</v>
      </c>
      <c r="F24" s="18">
        <f>F8+F10+F16+F18+F23</f>
        <v>790771000000</v>
      </c>
      <c r="G24" s="19">
        <f t="shared" ref="G24:M24" si="12">G8+G10+G16+G18+G23</f>
        <v>0</v>
      </c>
      <c r="H24" s="19">
        <f t="shared" si="12"/>
        <v>0</v>
      </c>
      <c r="I24" s="18">
        <f t="shared" si="12"/>
        <v>790771000000</v>
      </c>
      <c r="J24" s="19">
        <f t="shared" si="12"/>
        <v>66654000000</v>
      </c>
      <c r="K24" s="18">
        <f t="shared" si="12"/>
        <v>703689345801.67004</v>
      </c>
      <c r="L24" s="18">
        <f t="shared" si="12"/>
        <v>20427654198.330002</v>
      </c>
      <c r="M24" s="18">
        <f t="shared" si="12"/>
        <v>335946779811.48999</v>
      </c>
      <c r="N24" s="20">
        <f t="shared" si="0"/>
        <v>0.42483447143545983</v>
      </c>
      <c r="O24" s="18">
        <f t="shared" ref="O24:Q24" si="13">O8+O10+O16+O18+O23</f>
        <v>326211313666.16998</v>
      </c>
      <c r="P24" s="18">
        <f t="shared" si="13"/>
        <v>325765415456.13995</v>
      </c>
      <c r="Q24" s="18">
        <f t="shared" si="13"/>
        <v>323688282696.41998</v>
      </c>
      <c r="R24" s="20">
        <f t="shared" si="3"/>
        <v>0.40933251560365769</v>
      </c>
    </row>
    <row r="25" spans="1:18" ht="45" x14ac:dyDescent="0.2">
      <c r="A25" s="1" t="s">
        <v>53</v>
      </c>
      <c r="B25" s="2" t="s">
        <v>21</v>
      </c>
      <c r="C25" s="2" t="s">
        <v>54</v>
      </c>
      <c r="D25" s="2" t="s">
        <v>23</v>
      </c>
      <c r="E25" s="3" t="s">
        <v>55</v>
      </c>
      <c r="F25" s="6">
        <v>27454000000</v>
      </c>
      <c r="G25" s="6">
        <v>0</v>
      </c>
      <c r="H25" s="6">
        <v>0</v>
      </c>
      <c r="I25" s="6">
        <v>27454000000</v>
      </c>
      <c r="J25" s="6">
        <v>0</v>
      </c>
      <c r="K25" s="6">
        <v>2642131730</v>
      </c>
      <c r="L25" s="6">
        <v>24811868270</v>
      </c>
      <c r="M25" s="6">
        <v>1233249376</v>
      </c>
      <c r="N25" s="6">
        <f t="shared" si="0"/>
        <v>4.4920571719967946E-2</v>
      </c>
      <c r="O25" s="6">
        <v>123708330</v>
      </c>
      <c r="P25" s="6">
        <v>123708330</v>
      </c>
      <c r="Q25" s="6">
        <v>123708330</v>
      </c>
      <c r="R25" s="6">
        <f t="shared" si="3"/>
        <v>4.5060220732862245E-3</v>
      </c>
    </row>
    <row r="26" spans="1:18" ht="45" x14ac:dyDescent="0.2">
      <c r="A26" s="1" t="s">
        <v>56</v>
      </c>
      <c r="B26" s="2" t="s">
        <v>21</v>
      </c>
      <c r="C26" s="2" t="s">
        <v>48</v>
      </c>
      <c r="D26" s="2" t="s">
        <v>23</v>
      </c>
      <c r="E26" s="3" t="s">
        <v>57</v>
      </c>
      <c r="F26" s="6">
        <v>1750000000</v>
      </c>
      <c r="G26" s="6">
        <v>14500000000</v>
      </c>
      <c r="H26" s="6">
        <v>0</v>
      </c>
      <c r="I26" s="6">
        <v>16250000000</v>
      </c>
      <c r="J26" s="6">
        <v>0</v>
      </c>
      <c r="K26" s="6">
        <v>10277842800</v>
      </c>
      <c r="L26" s="6">
        <v>5972157200</v>
      </c>
      <c r="M26" s="6">
        <v>10019392632</v>
      </c>
      <c r="N26" s="6">
        <f t="shared" si="0"/>
        <v>0.61657800812307695</v>
      </c>
      <c r="O26" s="6">
        <v>316622800</v>
      </c>
      <c r="P26" s="6">
        <v>312523987</v>
      </c>
      <c r="Q26" s="6">
        <v>312523987</v>
      </c>
      <c r="R26" s="6">
        <f t="shared" si="3"/>
        <v>1.9232245353846152E-2</v>
      </c>
    </row>
    <row r="27" spans="1:18" ht="33.75" x14ac:dyDescent="0.2">
      <c r="A27" s="1" t="s">
        <v>58</v>
      </c>
      <c r="B27" s="2" t="s">
        <v>21</v>
      </c>
      <c r="C27" s="2" t="s">
        <v>48</v>
      </c>
      <c r="D27" s="2" t="s">
        <v>23</v>
      </c>
      <c r="E27" s="3" t="s">
        <v>59</v>
      </c>
      <c r="F27" s="6">
        <v>5304500000</v>
      </c>
      <c r="G27" s="6">
        <v>2051281767</v>
      </c>
      <c r="H27" s="6">
        <v>0</v>
      </c>
      <c r="I27" s="6">
        <v>7355781767</v>
      </c>
      <c r="J27" s="6">
        <v>0</v>
      </c>
      <c r="K27" s="6">
        <v>3841272344.5</v>
      </c>
      <c r="L27" s="6">
        <v>3514509422.5</v>
      </c>
      <c r="M27" s="6">
        <v>841272344.5</v>
      </c>
      <c r="N27" s="6">
        <f t="shared" si="0"/>
        <v>0.11436885583992884</v>
      </c>
      <c r="O27" s="6">
        <v>505818826</v>
      </c>
      <c r="P27" s="6">
        <v>505818826</v>
      </c>
      <c r="Q27" s="6">
        <v>434961321</v>
      </c>
      <c r="R27" s="6">
        <f t="shared" si="3"/>
        <v>5.9131895803564018E-2</v>
      </c>
    </row>
    <row r="28" spans="1:18" ht="45" x14ac:dyDescent="0.2">
      <c r="A28" s="1" t="s">
        <v>60</v>
      </c>
      <c r="B28" s="2" t="s">
        <v>21</v>
      </c>
      <c r="C28" s="2" t="s">
        <v>48</v>
      </c>
      <c r="D28" s="2" t="s">
        <v>23</v>
      </c>
      <c r="E28" s="3" t="s">
        <v>61</v>
      </c>
      <c r="F28" s="6">
        <v>22405500000</v>
      </c>
      <c r="G28" s="6">
        <v>0</v>
      </c>
      <c r="H28" s="6">
        <v>0</v>
      </c>
      <c r="I28" s="6">
        <v>22405500000</v>
      </c>
      <c r="J28" s="6">
        <v>0</v>
      </c>
      <c r="K28" s="6">
        <v>12526165576</v>
      </c>
      <c r="L28" s="6">
        <v>9879334424</v>
      </c>
      <c r="M28" s="6">
        <v>8731419710</v>
      </c>
      <c r="N28" s="6">
        <f t="shared" si="0"/>
        <v>0.38969983753988974</v>
      </c>
      <c r="O28" s="6">
        <v>1652651386</v>
      </c>
      <c r="P28" s="6">
        <v>1613214786</v>
      </c>
      <c r="Q28" s="6">
        <v>1590992564</v>
      </c>
      <c r="R28" s="6">
        <f t="shared" si="3"/>
        <v>7.1009018499921889E-2</v>
      </c>
    </row>
    <row r="29" spans="1:18" ht="56.25" x14ac:dyDescent="0.2">
      <c r="A29" s="1" t="s">
        <v>62</v>
      </c>
      <c r="B29" s="2" t="s">
        <v>21</v>
      </c>
      <c r="C29" s="2" t="s">
        <v>48</v>
      </c>
      <c r="D29" s="2" t="s">
        <v>23</v>
      </c>
      <c r="E29" s="3" t="s">
        <v>63</v>
      </c>
      <c r="F29" s="6">
        <v>5000000000</v>
      </c>
      <c r="G29" s="6">
        <v>0</v>
      </c>
      <c r="H29" s="6">
        <v>0</v>
      </c>
      <c r="I29" s="6">
        <v>5000000000</v>
      </c>
      <c r="J29" s="6">
        <v>0</v>
      </c>
      <c r="K29" s="6">
        <v>657918280.10000002</v>
      </c>
      <c r="L29" s="6">
        <v>4342081719.8999996</v>
      </c>
      <c r="M29" s="6">
        <v>602382280.10000002</v>
      </c>
      <c r="N29" s="6">
        <f t="shared" si="0"/>
        <v>0.12047645602000001</v>
      </c>
      <c r="O29" s="6">
        <v>550200497.83000004</v>
      </c>
      <c r="P29" s="6">
        <v>549923163.83000004</v>
      </c>
      <c r="Q29" s="6">
        <v>549923163.83000004</v>
      </c>
      <c r="R29" s="6">
        <f t="shared" si="3"/>
        <v>0.10998463276600001</v>
      </c>
    </row>
    <row r="30" spans="1:18" ht="101.25" x14ac:dyDescent="0.2">
      <c r="A30" s="1" t="s">
        <v>64</v>
      </c>
      <c r="B30" s="2" t="s">
        <v>21</v>
      </c>
      <c r="C30" s="2" t="s">
        <v>48</v>
      </c>
      <c r="D30" s="2" t="s">
        <v>23</v>
      </c>
      <c r="E30" s="3" t="s">
        <v>65</v>
      </c>
      <c r="F30" s="6">
        <v>5979805655</v>
      </c>
      <c r="G30" s="6">
        <v>0</v>
      </c>
      <c r="H30" s="6">
        <v>0</v>
      </c>
      <c r="I30" s="6">
        <v>5979805655</v>
      </c>
      <c r="J30" s="6">
        <v>0</v>
      </c>
      <c r="K30" s="6">
        <v>0</v>
      </c>
      <c r="L30" s="6">
        <v>5979805655</v>
      </c>
      <c r="M30" s="6">
        <v>0</v>
      </c>
      <c r="N30" s="6">
        <f t="shared" si="0"/>
        <v>0</v>
      </c>
      <c r="O30" s="6">
        <v>0</v>
      </c>
      <c r="P30" s="6">
        <v>0</v>
      </c>
      <c r="Q30" s="6">
        <v>0</v>
      </c>
      <c r="R30" s="6">
        <f t="shared" si="3"/>
        <v>0</v>
      </c>
    </row>
    <row r="31" spans="1:18" ht="45" x14ac:dyDescent="0.2">
      <c r="A31" s="1" t="s">
        <v>66</v>
      </c>
      <c r="B31" s="2" t="s">
        <v>21</v>
      </c>
      <c r="C31" s="2" t="s">
        <v>48</v>
      </c>
      <c r="D31" s="2" t="s">
        <v>23</v>
      </c>
      <c r="E31" s="3" t="s">
        <v>67</v>
      </c>
      <c r="F31" s="6">
        <v>19124281767</v>
      </c>
      <c r="G31" s="6">
        <v>0</v>
      </c>
      <c r="H31" s="6">
        <v>16551281767</v>
      </c>
      <c r="I31" s="6">
        <v>2573000000</v>
      </c>
      <c r="J31" s="6">
        <v>0</v>
      </c>
      <c r="K31" s="6">
        <v>2573000000</v>
      </c>
      <c r="L31" s="6">
        <v>0</v>
      </c>
      <c r="M31" s="6">
        <v>2573000000</v>
      </c>
      <c r="N31" s="6">
        <f t="shared" si="0"/>
        <v>1</v>
      </c>
      <c r="O31" s="6">
        <v>0</v>
      </c>
      <c r="P31" s="6">
        <v>0</v>
      </c>
      <c r="Q31" s="6">
        <v>0</v>
      </c>
      <c r="R31" s="6">
        <f t="shared" si="3"/>
        <v>0</v>
      </c>
    </row>
    <row r="32" spans="1:18" ht="45" x14ac:dyDescent="0.2">
      <c r="A32" s="1" t="s">
        <v>68</v>
      </c>
      <c r="B32" s="2" t="s">
        <v>21</v>
      </c>
      <c r="C32" s="2" t="s">
        <v>48</v>
      </c>
      <c r="D32" s="2" t="s">
        <v>23</v>
      </c>
      <c r="E32" s="3" t="s">
        <v>69</v>
      </c>
      <c r="F32" s="6">
        <v>3910000000</v>
      </c>
      <c r="G32" s="6">
        <v>0</v>
      </c>
      <c r="H32" s="6">
        <v>0</v>
      </c>
      <c r="I32" s="6">
        <v>3910000000</v>
      </c>
      <c r="J32" s="6">
        <v>0</v>
      </c>
      <c r="K32" s="6">
        <v>0</v>
      </c>
      <c r="L32" s="6">
        <v>3910000000</v>
      </c>
      <c r="M32" s="6">
        <v>0</v>
      </c>
      <c r="N32" s="6">
        <f t="shared" si="0"/>
        <v>0</v>
      </c>
      <c r="O32" s="6">
        <v>0</v>
      </c>
      <c r="P32" s="6">
        <v>0</v>
      </c>
      <c r="Q32" s="6">
        <v>0</v>
      </c>
      <c r="R32" s="6">
        <f t="shared" si="3"/>
        <v>0</v>
      </c>
    </row>
    <row r="33" spans="1:18" ht="33.75" x14ac:dyDescent="0.2">
      <c r="A33" s="1" t="s">
        <v>70</v>
      </c>
      <c r="B33" s="2" t="s">
        <v>21</v>
      </c>
      <c r="C33" s="2" t="s">
        <v>48</v>
      </c>
      <c r="D33" s="2" t="s">
        <v>23</v>
      </c>
      <c r="E33" s="3" t="s">
        <v>71</v>
      </c>
      <c r="F33" s="6">
        <v>6619864500</v>
      </c>
      <c r="G33" s="6">
        <v>0</v>
      </c>
      <c r="H33" s="6">
        <v>0</v>
      </c>
      <c r="I33" s="6">
        <v>6619864500</v>
      </c>
      <c r="J33" s="6">
        <v>0</v>
      </c>
      <c r="K33" s="6">
        <v>5619864500</v>
      </c>
      <c r="L33" s="6">
        <v>1000000000</v>
      </c>
      <c r="M33" s="6">
        <v>0</v>
      </c>
      <c r="N33" s="6">
        <f t="shared" si="0"/>
        <v>0</v>
      </c>
      <c r="O33" s="6">
        <v>0</v>
      </c>
      <c r="P33" s="6">
        <v>0</v>
      </c>
      <c r="Q33" s="6">
        <v>0</v>
      </c>
      <c r="R33" s="6">
        <f t="shared" si="3"/>
        <v>0</v>
      </c>
    </row>
    <row r="34" spans="1:18" ht="45" x14ac:dyDescent="0.2">
      <c r="A34" s="1" t="s">
        <v>72</v>
      </c>
      <c r="B34" s="2" t="s">
        <v>21</v>
      </c>
      <c r="C34" s="2" t="s">
        <v>48</v>
      </c>
      <c r="D34" s="2" t="s">
        <v>23</v>
      </c>
      <c r="E34" s="3" t="s">
        <v>73</v>
      </c>
      <c r="F34" s="6">
        <v>3000000000</v>
      </c>
      <c r="G34" s="6">
        <v>0</v>
      </c>
      <c r="H34" s="6">
        <v>0</v>
      </c>
      <c r="I34" s="6">
        <v>3000000000</v>
      </c>
      <c r="J34" s="6">
        <v>0</v>
      </c>
      <c r="K34" s="6">
        <v>3000000000</v>
      </c>
      <c r="L34" s="6">
        <v>0</v>
      </c>
      <c r="M34" s="6">
        <v>1015000000</v>
      </c>
      <c r="N34" s="6">
        <f t="shared" si="0"/>
        <v>0.33833333333333332</v>
      </c>
      <c r="O34" s="6">
        <v>0</v>
      </c>
      <c r="P34" s="6">
        <v>0</v>
      </c>
      <c r="Q34" s="6">
        <v>0</v>
      </c>
      <c r="R34" s="6">
        <f t="shared" si="3"/>
        <v>0</v>
      </c>
    </row>
    <row r="35" spans="1:18" x14ac:dyDescent="0.2">
      <c r="A35" s="8"/>
      <c r="B35" s="9"/>
      <c r="C35" s="9"/>
      <c r="D35" s="9"/>
      <c r="E35" s="10" t="s">
        <v>81</v>
      </c>
      <c r="F35" s="11">
        <f>SUM(F25:F34)</f>
        <v>100547951922</v>
      </c>
      <c r="G35" s="12">
        <f t="shared" ref="G35:M35" si="14">SUM(G25:G34)</f>
        <v>16551281767</v>
      </c>
      <c r="H35" s="12">
        <f t="shared" si="14"/>
        <v>16551281767</v>
      </c>
      <c r="I35" s="11">
        <f t="shared" si="14"/>
        <v>100547951922</v>
      </c>
      <c r="J35" s="12">
        <f t="shared" si="14"/>
        <v>0</v>
      </c>
      <c r="K35" s="11">
        <f t="shared" si="14"/>
        <v>41138195230.599998</v>
      </c>
      <c r="L35" s="11">
        <f t="shared" si="14"/>
        <v>59409756691.400002</v>
      </c>
      <c r="M35" s="11">
        <f t="shared" si="14"/>
        <v>25015716342.599998</v>
      </c>
      <c r="N35" s="13">
        <f t="shared" si="0"/>
        <v>0.24879389251017189</v>
      </c>
      <c r="O35" s="11">
        <f t="shared" ref="O35:Q35" si="15">SUM(O25:O34)</f>
        <v>3149001839.8299999</v>
      </c>
      <c r="P35" s="11">
        <f t="shared" si="15"/>
        <v>3105189092.8299999</v>
      </c>
      <c r="Q35" s="11">
        <f t="shared" si="15"/>
        <v>3012109365.8299999</v>
      </c>
      <c r="R35" s="13">
        <f t="shared" si="3"/>
        <v>2.9956944007836595E-2</v>
      </c>
    </row>
    <row r="36" spans="1:18" x14ac:dyDescent="0.2">
      <c r="A36" s="15"/>
      <c r="B36" s="16"/>
      <c r="C36" s="16"/>
      <c r="D36" s="16"/>
      <c r="E36" s="17" t="s">
        <v>82</v>
      </c>
      <c r="F36" s="18">
        <f>F24+F35</f>
        <v>891318951922</v>
      </c>
      <c r="G36" s="19">
        <f t="shared" ref="G36:M36" si="16">G24+G35</f>
        <v>16551281767</v>
      </c>
      <c r="H36" s="19">
        <f t="shared" si="16"/>
        <v>16551281767</v>
      </c>
      <c r="I36" s="18">
        <f t="shared" si="16"/>
        <v>891318951922</v>
      </c>
      <c r="J36" s="19">
        <f t="shared" si="16"/>
        <v>66654000000</v>
      </c>
      <c r="K36" s="18">
        <f t="shared" si="16"/>
        <v>744827541032.27002</v>
      </c>
      <c r="L36" s="18">
        <f t="shared" si="16"/>
        <v>79837410889.730011</v>
      </c>
      <c r="M36" s="18">
        <f t="shared" si="16"/>
        <v>360962496154.08997</v>
      </c>
      <c r="N36" s="20">
        <f t="shared" si="0"/>
        <v>0.40497567719807454</v>
      </c>
      <c r="O36" s="18">
        <f t="shared" ref="O36:Q36" si="17">O24+O35</f>
        <v>329360315506</v>
      </c>
      <c r="P36" s="18">
        <f t="shared" si="17"/>
        <v>328870604548.96997</v>
      </c>
      <c r="Q36" s="18">
        <f t="shared" si="17"/>
        <v>326700392062.25</v>
      </c>
      <c r="R36" s="20">
        <f t="shared" si="3"/>
        <v>0.36653589756816907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JUNIO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2021-07-02T22:11:57Z</cp:lastPrinted>
  <dcterms:created xsi:type="dcterms:W3CDTF">2021-07-01T16:30:29Z</dcterms:created>
  <dcterms:modified xsi:type="dcterms:W3CDTF">2021-07-02T22:12:03Z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